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1"/>
  </bookViews>
  <sheets>
    <sheet name="aminoglikosida" sheetId="1" r:id="rId1"/>
    <sheet name="makrolida" sheetId="2" r:id="rId2"/>
    <sheet name="penisilin" sheetId="3" r:id="rId3"/>
    <sheet name="tetrasiklin " sheetId="4" r:id="rId4"/>
  </sheets>
  <definedNames/>
  <calcPr fullCalcOnLoad="1"/>
</workbook>
</file>

<file path=xl/sharedStrings.xml><?xml version="1.0" encoding="utf-8"?>
<sst xmlns="http://schemas.openxmlformats.org/spreadsheetml/2006/main" count="60" uniqueCount="20">
  <si>
    <t>RP. I</t>
  </si>
  <si>
    <t>RP. II</t>
  </si>
  <si>
    <t>konsentrasi</t>
  </si>
  <si>
    <t>zona hambat</t>
  </si>
  <si>
    <t>-</t>
  </si>
  <si>
    <t xml:space="preserve">zona hambat </t>
  </si>
  <si>
    <t xml:space="preserve">konsentrasi </t>
  </si>
  <si>
    <t>17,89</t>
  </si>
  <si>
    <t>y</t>
  </si>
  <si>
    <t>a+bx</t>
  </si>
  <si>
    <t>5.0259ln(x)+21.074</t>
  </si>
  <si>
    <t>lnx</t>
  </si>
  <si>
    <t>x (Exp)</t>
  </si>
  <si>
    <t>[ppm]</t>
  </si>
  <si>
    <t>luas zona</t>
  </si>
  <si>
    <t xml:space="preserve">hasil (+) rata2 sampel </t>
  </si>
  <si>
    <t>Exp</t>
  </si>
  <si>
    <t>5.0259ln(x)+b</t>
  </si>
  <si>
    <t>5.0259in(x)+21.074</t>
  </si>
  <si>
    <t>ln(x)</t>
  </si>
</sst>
</file>

<file path=xl/styles.xml><?xml version="1.0" encoding="utf-8"?>
<styleSheet xmlns="http://schemas.openxmlformats.org/spreadsheetml/2006/main">
  <numFmts count="2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0"/>
    </font>
    <font>
      <vertAlign val="superscript"/>
      <sz val="10"/>
      <color indexed="9"/>
      <name val="Calibri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9"/>
      <name val="Calibri"/>
      <family val="0"/>
    </font>
    <font>
      <b/>
      <sz val="28"/>
      <color indexed="9"/>
      <name val="Agency FB"/>
      <family val="0"/>
    </font>
    <font>
      <b/>
      <sz val="18"/>
      <color indexed="8"/>
      <name val="Calibri"/>
      <family val="0"/>
    </font>
    <font>
      <b/>
      <sz val="18"/>
      <color indexed="9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12" xfId="0" applyFont="1" applyBorder="1" applyAlignment="1" quotePrefix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5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FFFF"/>
                </a:solidFill>
              </a:rPr>
              <a:t>K</a:t>
            </a:r>
            <a:r>
              <a:rPr lang="en-US" cap="none" sz="2800" b="1" i="0" u="none" baseline="0">
                <a:solidFill>
                  <a:srgbClr val="FFFFFF"/>
                </a:solidFill>
              </a:rPr>
              <a:t>urva </a:t>
            </a:r>
            <a:r>
              <a:rPr lang="en-US" cap="none" sz="2800" b="1" i="0" u="none" baseline="0">
                <a:solidFill>
                  <a:srgbClr val="FFFFFF"/>
                </a:solidFill>
              </a:rPr>
              <a:t>S</a:t>
            </a:r>
            <a:r>
              <a:rPr lang="en-US" cap="none" sz="2800" b="1" i="0" u="none" baseline="0">
                <a:solidFill>
                  <a:srgbClr val="FFFFFF"/>
                </a:solidFill>
              </a:rPr>
              <a:t>tandar </a:t>
            </a:r>
            <a:r>
              <a:rPr lang="en-US" cap="none" sz="2800" b="1" i="0" u="none" baseline="0">
                <a:solidFill>
                  <a:srgbClr val="FFFFFF"/>
                </a:solidFill>
              </a:rPr>
              <a:t>K</a:t>
            </a:r>
            <a:r>
              <a:rPr lang="en-US" cap="none" sz="2800" b="1" i="0" u="none" baseline="0">
                <a:solidFill>
                  <a:srgbClr val="FFFFFF"/>
                </a:solidFill>
              </a:rPr>
              <a:t>anamisin</a:t>
            </a:r>
          </a:p>
        </c:rich>
      </c:tx>
      <c:layout>
        <c:manualLayout>
          <c:xMode val="factor"/>
          <c:yMode val="factor"/>
          <c:x val="-0.046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54"/>
          <c:w val="0.81525"/>
          <c:h val="0.83625"/>
        </c:manualLayout>
      </c:layout>
      <c:scatterChart>
        <c:scatterStyle val="lineMarker"/>
        <c:varyColors val="0"/>
        <c:ser>
          <c:idx val="1"/>
          <c:order val="0"/>
          <c:tx>
            <c:v>sampel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aminoglikosida!$B$17:$B$18</c:f>
              <c:numCache/>
            </c:numRef>
          </c:xVal>
          <c:yVal>
            <c:numRef>
              <c:f>aminoglikosida!$A$17:$A$18</c:f>
              <c:numCache/>
            </c:numRef>
          </c:yVal>
          <c:smooth val="0"/>
        </c:ser>
        <c:ser>
          <c:idx val="0"/>
          <c:order val="1"/>
          <c:tx>
            <c:strRef>
              <c:f>aminoglikosida!$B$9</c:f>
              <c:strCache>
                <c:ptCount val="1"/>
                <c:pt idx="0">
                  <c:v>zona hambat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FF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aminoglikosida!$A$10:$A$16</c:f>
              <c:numCache/>
            </c:numRef>
          </c:xVal>
          <c:yVal>
            <c:numRef>
              <c:f>aminoglikosida!$B$10:$B$16</c:f>
              <c:numCache/>
            </c:numRef>
          </c:yVal>
          <c:smooth val="0"/>
        </c:ser>
        <c:axId val="2370824"/>
        <c:axId val="21337417"/>
      </c:scatterChart>
      <c:valAx>
        <c:axId val="2370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konsentrasi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37417"/>
        <c:crosses val="autoZero"/>
        <c:crossBetween val="midCat"/>
        <c:dispUnits/>
      </c:valAx>
      <c:valAx>
        <c:axId val="21337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0824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75"/>
          <c:y val="0.35575"/>
          <c:w val="0.21025"/>
          <c:h val="0.35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kurva standar kanamisin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54"/>
          <c:w val="0.812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aminoglikosida!$B$9</c:f>
              <c:strCache>
                <c:ptCount val="1"/>
                <c:pt idx="0">
                  <c:v>zona hambat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aminoglikosida!$A$10:$A$16</c:f>
              <c:numCache/>
            </c:numRef>
          </c:xVal>
          <c:yVal>
            <c:numRef>
              <c:f>aminoglikosida!$B$10:$B$16</c:f>
              <c:numCache/>
            </c:numRef>
          </c:yVal>
          <c:smooth val="0"/>
        </c:ser>
        <c:axId val="57819026"/>
        <c:axId val="50609187"/>
      </c:scatterChart>
      <c:valAx>
        <c:axId val="57819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09187"/>
        <c:crosses val="autoZero"/>
        <c:crossBetween val="midCat"/>
        <c:dispUnits/>
      </c:valAx>
      <c:valAx>
        <c:axId val="50609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190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25"/>
          <c:y val="0.48375"/>
          <c:w val="0.21025"/>
          <c:h val="0.3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K</a:t>
            </a: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urva </a:t>
            </a: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</a:t>
            </a: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tandar </a:t>
            </a: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</a:t>
            </a: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ilosin</a:t>
            </a:r>
          </a:p>
        </c:rich>
      </c:tx>
      <c:layout>
        <c:manualLayout>
          <c:xMode val="factor"/>
          <c:yMode val="factor"/>
          <c:x val="-0.0165"/>
          <c:y val="-0.03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54"/>
          <c:w val="0.83225"/>
          <c:h val="0.841"/>
        </c:manualLayout>
      </c:layout>
      <c:scatterChart>
        <c:scatterStyle val="lineMarker"/>
        <c:varyColors val="0"/>
        <c:ser>
          <c:idx val="1"/>
          <c:order val="0"/>
          <c:tx>
            <c:v>sampel </c:v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0.168</c:v>
              </c:pt>
              <c:pt idx="1">
                <c:v>0.168</c:v>
              </c:pt>
              <c:pt idx="2">
                <c:v>0.25</c:v>
              </c:pt>
            </c:numLit>
          </c:xVal>
          <c:yVal>
            <c:numLit>
              <c:ptCount val="3"/>
              <c:pt idx="0">
                <c:v>12.54</c:v>
              </c:pt>
              <c:pt idx="1">
                <c:v>12.55</c:v>
              </c:pt>
              <c:pt idx="2">
                <c:v>14.52</c:v>
              </c:pt>
            </c:numLit>
          </c:yVal>
          <c:smooth val="0"/>
        </c:ser>
        <c:ser>
          <c:idx val="0"/>
          <c:order val="1"/>
          <c:tx>
            <c:strRef>
              <c:f>makrolida!$B$10</c:f>
              <c:strCache>
                <c:ptCount val="1"/>
                <c:pt idx="0">
                  <c:v>zona hambat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FF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makrolida!$A$11:$A$17</c:f>
              <c:numCache/>
            </c:numRef>
          </c:xVal>
          <c:yVal>
            <c:numRef>
              <c:f>makrolida!$B$11:$B$17</c:f>
              <c:numCache/>
            </c:numRef>
          </c:yVal>
          <c:smooth val="0"/>
        </c:ser>
        <c:axId val="52829500"/>
        <c:axId val="5703453"/>
      </c:scatterChart>
      <c:valAx>
        <c:axId val="52829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konsentrasi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3453"/>
        <c:crosses val="autoZero"/>
        <c:crossBetween val="midCat"/>
        <c:dispUnits/>
      </c:valAx>
      <c:valAx>
        <c:axId val="5703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diameter zona hambat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29500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5"/>
          <c:y val="0.37375"/>
          <c:w val="0.1675"/>
          <c:h val="0.2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kurva standar tilosin</a:t>
            </a:r>
          </a:p>
        </c:rich>
      </c:tx>
      <c:layout>
        <c:manualLayout>
          <c:xMode val="factor"/>
          <c:yMode val="factor"/>
          <c:x val="0.076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54"/>
          <c:w val="0.8412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makrolida!$B$10</c:f>
              <c:strCache>
                <c:ptCount val="1"/>
                <c:pt idx="0">
                  <c:v>zona hambat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makrolida!$A$11:$A$17</c:f>
              <c:numCache/>
            </c:numRef>
          </c:xVal>
          <c:yVal>
            <c:numRef>
              <c:f>makrolida!$B$11:$B$17</c:f>
              <c:numCache/>
            </c:numRef>
          </c:yVal>
          <c:smooth val="0"/>
        </c:ser>
        <c:axId val="51331078"/>
        <c:axId val="59326519"/>
      </c:scatterChart>
      <c:valAx>
        <c:axId val="5133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26519"/>
        <c:crosses val="autoZero"/>
        <c:crossBetween val="midCat"/>
        <c:dispUnits/>
      </c:valAx>
      <c:valAx>
        <c:axId val="59326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310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48575"/>
          <c:w val="0.17625"/>
          <c:h val="0.3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Kurva Sampel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3"/>
          <c:w val="0.63225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makrolida!$K$26</c:f>
              <c:strCache>
                <c:ptCount val="1"/>
                <c:pt idx="0">
                  <c:v>luas zona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xVal>
            <c:numRef>
              <c:f>makrolida!$J$27:$J$32</c:f>
              <c:numCache/>
            </c:numRef>
          </c:xVal>
          <c:yVal>
            <c:numRef>
              <c:f>makrolida!$K$27:$K$32</c:f>
              <c:numCache/>
            </c:numRef>
          </c:yVal>
          <c:smooth val="0"/>
        </c:ser>
        <c:axId val="64176624"/>
        <c:axId val="40718705"/>
      </c:scatterChart>
      <c:valAx>
        <c:axId val="64176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Konsentrasi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18705"/>
        <c:crosses val="autoZero"/>
        <c:crossBetween val="midCat"/>
        <c:dispUnits/>
      </c:valAx>
      <c:valAx>
        <c:axId val="40718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Diameter Zona Hambat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766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837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K</a:t>
            </a: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urva </a:t>
            </a: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</a:t>
            </a: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tandar </a:t>
            </a: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</a:t>
            </a: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enisilin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64"/>
          <c:w val="0.83425"/>
          <c:h val="0.81"/>
        </c:manualLayout>
      </c:layout>
      <c:scatterChart>
        <c:scatterStyle val="lineMarker"/>
        <c:varyColors val="0"/>
        <c:ser>
          <c:idx val="0"/>
          <c:order val="0"/>
          <c:tx>
            <c:strRef>
              <c:f>penisilin!$B$10</c:f>
              <c:strCache>
                <c:ptCount val="1"/>
                <c:pt idx="0">
                  <c:v>zona hambat 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FF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penisilin!$A$11:$A$17</c:f>
              <c:numCache/>
            </c:numRef>
          </c:xVal>
          <c:yVal>
            <c:numRef>
              <c:f>penisilin!$B$11:$B$17</c:f>
              <c:numCache/>
            </c:numRef>
          </c:yVal>
          <c:smooth val="0"/>
        </c:ser>
        <c:axId val="30924026"/>
        <c:axId val="9880779"/>
      </c:scatterChart>
      <c:valAx>
        <c:axId val="30924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konsentrasi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80779"/>
        <c:crosses val="autoZero"/>
        <c:crossBetween val="midCat"/>
        <c:dispUnits/>
      </c:valAx>
      <c:valAx>
        <c:axId val="9880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diameter zona hambat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24026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75"/>
          <c:y val="0.3415"/>
          <c:w val="0.16925"/>
          <c:h val="0.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kurva standar oxytetrasiklin</a:t>
            </a:r>
          </a:p>
        </c:rich>
      </c:tx>
      <c:layout>
        <c:manualLayout>
          <c:xMode val="factor"/>
          <c:yMode val="factor"/>
          <c:x val="-0.002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545"/>
          <c:w val="0.8395"/>
          <c:h val="0.85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'tetrasiklin '!$B$9</c:f>
              <c:strCache>
                <c:ptCount val="1"/>
                <c:pt idx="0">
                  <c:v>zona hambat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FF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'tetrasiklin '!$A$10:$A$16</c:f>
              <c:numCache/>
            </c:numRef>
          </c:xVal>
          <c:yVal>
            <c:numRef>
              <c:f>'tetrasiklin '!$B$10:$B$16</c:f>
              <c:numCache/>
            </c:numRef>
          </c:yVal>
          <c:smooth val="0"/>
        </c:ser>
        <c:axId val="21818148"/>
        <c:axId val="62145605"/>
      </c:scatterChart>
      <c:valAx>
        <c:axId val="21818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konsentrasi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45605"/>
        <c:crosses val="autoZero"/>
        <c:crossBetween val="midCat"/>
        <c:dispUnits/>
      </c:valAx>
      <c:valAx>
        <c:axId val="62145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diameter zona hambat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18148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"/>
          <c:y val="0.3645"/>
          <c:w val="0.176"/>
          <c:h val="0.32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10</xdr:col>
      <xdr:colOff>304800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1828800" y="1847850"/>
        <a:ext cx="4572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352425</xdr:colOff>
      <xdr:row>6</xdr:row>
      <xdr:rowOff>171450</xdr:rowOff>
    </xdr:from>
    <xdr:to>
      <xdr:col>20</xdr:col>
      <xdr:colOff>47625</xdr:colOff>
      <xdr:row>20</xdr:row>
      <xdr:rowOff>142875</xdr:rowOff>
    </xdr:to>
    <xdr:graphicFrame>
      <xdr:nvGraphicFramePr>
        <xdr:cNvPr id="2" name="Chart 4"/>
        <xdr:cNvGraphicFramePr/>
      </xdr:nvGraphicFramePr>
      <xdr:xfrm>
        <a:off x="7667625" y="14287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8</xdr:row>
      <xdr:rowOff>0</xdr:rowOff>
    </xdr:from>
    <xdr:to>
      <xdr:col>11</xdr:col>
      <xdr:colOff>447675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1838325" y="1666875"/>
        <a:ext cx="5314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104775</xdr:colOff>
      <xdr:row>8</xdr:row>
      <xdr:rowOff>19050</xdr:rowOff>
    </xdr:from>
    <xdr:to>
      <xdr:col>19</xdr:col>
      <xdr:colOff>409575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7419975" y="1685925"/>
        <a:ext cx="4572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238125</xdr:colOff>
      <xdr:row>23</xdr:row>
      <xdr:rowOff>114300</xdr:rowOff>
    </xdr:from>
    <xdr:to>
      <xdr:col>18</xdr:col>
      <xdr:colOff>542925</xdr:colOff>
      <xdr:row>38</xdr:row>
      <xdr:rowOff>0</xdr:rowOff>
    </xdr:to>
    <xdr:graphicFrame>
      <xdr:nvGraphicFramePr>
        <xdr:cNvPr id="3" name="Chart 4"/>
        <xdr:cNvGraphicFramePr/>
      </xdr:nvGraphicFramePr>
      <xdr:xfrm>
        <a:off x="6943725" y="47339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9</xdr:row>
      <xdr:rowOff>152400</xdr:rowOff>
    </xdr:from>
    <xdr:to>
      <xdr:col>9</xdr:col>
      <xdr:colOff>381000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038350" y="2000250"/>
        <a:ext cx="41910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9</xdr:row>
      <xdr:rowOff>114300</xdr:rowOff>
    </xdr:from>
    <xdr:to>
      <xdr:col>10</xdr:col>
      <xdr:colOff>409575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1857375" y="1962150"/>
        <a:ext cx="46291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7">
      <selection activeCell="B8" sqref="B8"/>
    </sheetView>
  </sheetViews>
  <sheetFormatPr defaultColWidth="9.140625" defaultRowHeight="15"/>
  <sheetData>
    <row r="1" spans="1:8" ht="16.5" thickBot="1">
      <c r="A1" s="1" t="s">
        <v>0</v>
      </c>
      <c r="B1" s="2">
        <v>0.125</v>
      </c>
      <c r="C1" s="2">
        <v>0.25</v>
      </c>
      <c r="D1" s="2">
        <v>0.5</v>
      </c>
      <c r="E1" s="2" t="s">
        <v>1</v>
      </c>
      <c r="F1" s="2">
        <v>2</v>
      </c>
      <c r="G1" s="2">
        <v>4</v>
      </c>
      <c r="H1" s="2">
        <v>8</v>
      </c>
    </row>
    <row r="2" spans="1:8" ht="16.5" thickBot="1">
      <c r="A2" s="3">
        <v>20.32</v>
      </c>
      <c r="B2" s="4">
        <v>11.12</v>
      </c>
      <c r="C2" s="4">
        <v>14.23</v>
      </c>
      <c r="D2" s="4">
        <v>16.87</v>
      </c>
      <c r="E2" s="4">
        <v>20.91</v>
      </c>
      <c r="F2" s="4">
        <v>23.86</v>
      </c>
      <c r="G2" s="4">
        <v>26.07</v>
      </c>
      <c r="H2" s="4">
        <v>29.86</v>
      </c>
    </row>
    <row r="3" spans="1:8" ht="16.5" thickBot="1">
      <c r="A3" s="3">
        <v>20.11</v>
      </c>
      <c r="B3" s="4">
        <v>11.45</v>
      </c>
      <c r="C3" s="4">
        <v>13.97</v>
      </c>
      <c r="D3" s="4">
        <v>17.65</v>
      </c>
      <c r="E3" s="4">
        <v>19.91</v>
      </c>
      <c r="F3" s="4">
        <v>24.75</v>
      </c>
      <c r="G3" s="4">
        <v>25.91</v>
      </c>
      <c r="H3" s="4">
        <v>29.36</v>
      </c>
    </row>
    <row r="4" spans="1:8" ht="16.5" thickBot="1">
      <c r="A4" s="3">
        <v>20.22</v>
      </c>
      <c r="B4" s="4">
        <v>11.24</v>
      </c>
      <c r="C4" s="4">
        <v>14.32</v>
      </c>
      <c r="D4" s="4">
        <v>17.98</v>
      </c>
      <c r="E4" s="4">
        <v>19.67</v>
      </c>
      <c r="F4" s="4">
        <v>23.23</v>
      </c>
      <c r="G4" s="4">
        <v>26.11</v>
      </c>
      <c r="H4" s="4">
        <v>29.29</v>
      </c>
    </row>
    <row r="5" spans="1:8" ht="16.5" thickBot="1">
      <c r="A5" s="3">
        <v>19.86</v>
      </c>
      <c r="B5" s="4">
        <v>10.98</v>
      </c>
      <c r="C5" s="4">
        <v>13.69</v>
      </c>
      <c r="D5" s="4">
        <v>16.16</v>
      </c>
      <c r="E5" s="4">
        <v>20.29</v>
      </c>
      <c r="F5" s="4">
        <v>24.14</v>
      </c>
      <c r="G5" s="4">
        <v>25.89</v>
      </c>
      <c r="H5" s="4">
        <v>30.67</v>
      </c>
    </row>
    <row r="6" spans="1:8" ht="16.5" thickBot="1">
      <c r="A6" s="3">
        <v>19.19</v>
      </c>
      <c r="B6" s="4">
        <v>10.66</v>
      </c>
      <c r="C6" s="4">
        <v>13.78</v>
      </c>
      <c r="D6" s="4" t="s">
        <v>7</v>
      </c>
      <c r="E6" s="4">
        <v>20.64</v>
      </c>
      <c r="F6" s="4">
        <v>23.52</v>
      </c>
      <c r="G6" s="4">
        <v>26.19</v>
      </c>
      <c r="H6" s="4">
        <v>30.12</v>
      </c>
    </row>
    <row r="7" spans="1:8" ht="16.5" thickBot="1">
      <c r="A7" s="3">
        <f aca="true" t="shared" si="0" ref="A7:H7">AVERAGE(A2:A6)</f>
        <v>19.939999999999998</v>
      </c>
      <c r="B7" s="3">
        <f t="shared" si="0"/>
        <v>11.09</v>
      </c>
      <c r="C7" s="3">
        <f t="shared" si="0"/>
        <v>13.998</v>
      </c>
      <c r="D7" s="3">
        <f t="shared" si="0"/>
        <v>17.165</v>
      </c>
      <c r="E7" s="3">
        <f t="shared" si="0"/>
        <v>20.284</v>
      </c>
      <c r="F7" s="3">
        <f t="shared" si="0"/>
        <v>23.9</v>
      </c>
      <c r="G7" s="3">
        <f t="shared" si="0"/>
        <v>26.034000000000002</v>
      </c>
      <c r="H7" s="3">
        <f t="shared" si="0"/>
        <v>29.859999999999996</v>
      </c>
    </row>
    <row r="9" spans="1:2" ht="15">
      <c r="A9" t="s">
        <v>2</v>
      </c>
      <c r="B9" t="s">
        <v>3</v>
      </c>
    </row>
    <row r="10" spans="1:2" ht="15.75">
      <c r="A10" s="5">
        <v>1</v>
      </c>
      <c r="B10">
        <f>AVERAGE(A7,E7)</f>
        <v>20.112</v>
      </c>
    </row>
    <row r="11" spans="1:2" ht="15.75">
      <c r="A11" s="5">
        <v>0.125</v>
      </c>
      <c r="B11">
        <f>B7</f>
        <v>11.09</v>
      </c>
    </row>
    <row r="12" spans="1:2" ht="15.75">
      <c r="A12" s="5">
        <v>0.25</v>
      </c>
      <c r="B12">
        <f>C7</f>
        <v>13.998</v>
      </c>
    </row>
    <row r="13" spans="1:2" ht="15.75">
      <c r="A13" s="5">
        <v>0.5</v>
      </c>
      <c r="B13">
        <f>D7</f>
        <v>17.165</v>
      </c>
    </row>
    <row r="14" spans="1:2" ht="15.75">
      <c r="A14" s="5">
        <v>2</v>
      </c>
      <c r="B14">
        <f>F7</f>
        <v>23.9</v>
      </c>
    </row>
    <row r="15" spans="1:2" ht="15.75">
      <c r="A15" s="5">
        <v>4</v>
      </c>
      <c r="B15">
        <f>G7</f>
        <v>26.034000000000002</v>
      </c>
    </row>
    <row r="16" spans="1:2" ht="15.75">
      <c r="A16" s="5">
        <v>8</v>
      </c>
      <c r="B16">
        <f>H7</f>
        <v>29.859999999999996</v>
      </c>
    </row>
    <row r="17" ht="15.75">
      <c r="A17" s="5"/>
    </row>
    <row r="18" ht="15.75">
      <c r="A18" s="5"/>
    </row>
  </sheetData>
  <sheetProtection/>
  <printOptions/>
  <pageMargins left="0.7" right="0.7" top="0.75" bottom="0.75" header="0.3" footer="0.3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7">
      <selection activeCell="C32" sqref="C32"/>
    </sheetView>
  </sheetViews>
  <sheetFormatPr defaultColWidth="9.140625" defaultRowHeight="15"/>
  <sheetData>
    <row r="1" spans="1:8" ht="16.5" thickBot="1">
      <c r="A1" s="1" t="s">
        <v>0</v>
      </c>
      <c r="B1" s="2">
        <v>0.125</v>
      </c>
      <c r="C1" s="2">
        <v>0.25</v>
      </c>
      <c r="D1" s="2">
        <v>0.5</v>
      </c>
      <c r="E1" s="2" t="s">
        <v>1</v>
      </c>
      <c r="F1" s="2">
        <v>2</v>
      </c>
      <c r="G1" s="2">
        <v>4</v>
      </c>
      <c r="H1" s="2">
        <v>8</v>
      </c>
    </row>
    <row r="2" spans="1:8" ht="16.5" thickBot="1">
      <c r="A2" s="3">
        <v>21.23</v>
      </c>
      <c r="B2" s="4">
        <v>10.34</v>
      </c>
      <c r="C2" s="4">
        <v>14.12</v>
      </c>
      <c r="D2" s="4">
        <v>16.14</v>
      </c>
      <c r="E2" s="4">
        <v>22.44</v>
      </c>
      <c r="F2" s="4">
        <v>24.65</v>
      </c>
      <c r="G2" s="4">
        <v>29.04</v>
      </c>
      <c r="H2" s="4">
        <v>31.34</v>
      </c>
    </row>
    <row r="3" spans="1:8" ht="16.5" thickBot="1">
      <c r="A3" s="3">
        <v>22.01</v>
      </c>
      <c r="B3" s="4">
        <v>11.87</v>
      </c>
      <c r="C3" s="4">
        <v>14.07</v>
      </c>
      <c r="D3" s="4">
        <v>16.21</v>
      </c>
      <c r="E3" s="4">
        <v>20.12</v>
      </c>
      <c r="F3" s="4">
        <v>24.05</v>
      </c>
      <c r="G3" s="4">
        <v>28.22</v>
      </c>
      <c r="H3" s="4">
        <v>31.03</v>
      </c>
    </row>
    <row r="4" spans="1:8" ht="16.5" thickBot="1">
      <c r="A4" s="3">
        <v>21.98</v>
      </c>
      <c r="B4" s="4">
        <v>11.09</v>
      </c>
      <c r="C4" s="4">
        <v>13.86</v>
      </c>
      <c r="D4" s="4">
        <v>17.24</v>
      </c>
      <c r="E4" s="4">
        <v>22.03</v>
      </c>
      <c r="F4" s="4">
        <v>24.13</v>
      </c>
      <c r="G4" s="4">
        <v>27.67</v>
      </c>
      <c r="H4" s="4">
        <v>30.77</v>
      </c>
    </row>
    <row r="5" spans="1:8" ht="16.5" thickBot="1">
      <c r="A5" s="3">
        <v>20.69</v>
      </c>
      <c r="B5" s="4">
        <v>11.38</v>
      </c>
      <c r="C5" s="4">
        <v>14.13</v>
      </c>
      <c r="D5" s="4">
        <v>17.04</v>
      </c>
      <c r="E5" s="4">
        <v>21.37</v>
      </c>
      <c r="F5" s="4">
        <v>25.22</v>
      </c>
      <c r="G5" s="4">
        <v>28.66</v>
      </c>
      <c r="H5" s="4">
        <v>31.24</v>
      </c>
    </row>
    <row r="6" spans="1:8" ht="16.5" thickBot="1">
      <c r="A6" s="3">
        <v>21.86</v>
      </c>
      <c r="B6" s="4">
        <v>10.92</v>
      </c>
      <c r="C6" s="4">
        <v>13.32</v>
      </c>
      <c r="D6" s="4">
        <v>17.22</v>
      </c>
      <c r="E6" s="4">
        <v>20.44</v>
      </c>
      <c r="F6" s="4">
        <v>24.57</v>
      </c>
      <c r="G6" s="4">
        <v>28.51</v>
      </c>
      <c r="H6" s="4">
        <v>32.47</v>
      </c>
    </row>
    <row r="7" spans="1:8" ht="16.5" thickBot="1">
      <c r="A7" s="3">
        <f aca="true" t="shared" si="0" ref="A7:H7">AVERAGE(A2:A6)</f>
        <v>21.554</v>
      </c>
      <c r="B7" s="3">
        <f t="shared" si="0"/>
        <v>11.120000000000001</v>
      </c>
      <c r="C7" s="3">
        <f t="shared" si="0"/>
        <v>13.9</v>
      </c>
      <c r="D7" s="3">
        <f t="shared" si="0"/>
        <v>16.77</v>
      </c>
      <c r="E7" s="3">
        <f t="shared" si="0"/>
        <v>21.28</v>
      </c>
      <c r="F7" s="3">
        <f t="shared" si="0"/>
        <v>24.524</v>
      </c>
      <c r="G7" s="3">
        <f t="shared" si="0"/>
        <v>28.419999999999998</v>
      </c>
      <c r="H7" s="3">
        <f t="shared" si="0"/>
        <v>31.369999999999997</v>
      </c>
    </row>
    <row r="8" ht="15.75">
      <c r="E8" s="5"/>
    </row>
    <row r="10" spans="1:2" ht="15">
      <c r="A10" t="s">
        <v>2</v>
      </c>
      <c r="B10" t="s">
        <v>3</v>
      </c>
    </row>
    <row r="11" spans="1:2" ht="15.75">
      <c r="A11" s="5">
        <v>1</v>
      </c>
      <c r="B11">
        <f>AVERAGE(A7,E7)</f>
        <v>21.417</v>
      </c>
    </row>
    <row r="12" spans="1:2" ht="15.75">
      <c r="A12" s="5">
        <v>0.125</v>
      </c>
      <c r="B12">
        <f>B7</f>
        <v>11.120000000000001</v>
      </c>
    </row>
    <row r="13" spans="1:2" ht="15.75">
      <c r="A13" s="5">
        <v>0.25</v>
      </c>
      <c r="B13">
        <f>C7</f>
        <v>13.9</v>
      </c>
    </row>
    <row r="14" spans="1:2" ht="15.75">
      <c r="A14" s="5">
        <v>0.5</v>
      </c>
      <c r="B14">
        <f>D7</f>
        <v>16.77</v>
      </c>
    </row>
    <row r="15" spans="1:2" ht="15.75">
      <c r="A15" s="5">
        <v>2</v>
      </c>
      <c r="B15">
        <f>F7</f>
        <v>24.524</v>
      </c>
    </row>
    <row r="16" spans="1:2" ht="15.75">
      <c r="A16" s="5">
        <v>4</v>
      </c>
      <c r="B16">
        <f>G7</f>
        <v>28.419999999999998</v>
      </c>
    </row>
    <row r="17" spans="1:2" ht="15.75">
      <c r="A17" s="5">
        <v>8</v>
      </c>
      <c r="B17">
        <f>H7</f>
        <v>31.369999999999997</v>
      </c>
    </row>
    <row r="18" ht="15.75">
      <c r="A18" s="5"/>
    </row>
    <row r="19" ht="15.75">
      <c r="A19" s="5"/>
    </row>
    <row r="20" ht="15.75">
      <c r="A20" s="5"/>
    </row>
    <row r="25" spans="4:5" ht="15">
      <c r="D25" t="s">
        <v>15</v>
      </c>
      <c r="E25">
        <v>14.24</v>
      </c>
    </row>
    <row r="26" spans="5:11" ht="15">
      <c r="E26" t="s">
        <v>8</v>
      </c>
      <c r="F26" t="s">
        <v>9</v>
      </c>
      <c r="J26" t="s">
        <v>13</v>
      </c>
      <c r="K26" t="s">
        <v>14</v>
      </c>
    </row>
    <row r="27" spans="2:11" ht="15">
      <c r="B27" t="s">
        <v>8</v>
      </c>
      <c r="C27" t="s">
        <v>17</v>
      </c>
      <c r="E27">
        <v>14.24</v>
      </c>
      <c r="F27" t="s">
        <v>10</v>
      </c>
      <c r="J27">
        <v>0.2567232913386892</v>
      </c>
      <c r="K27">
        <v>14.24</v>
      </c>
    </row>
    <row r="28" spans="2:11" ht="15">
      <c r="B28">
        <v>14.24</v>
      </c>
      <c r="C28" t="s">
        <v>18</v>
      </c>
      <c r="E28" t="s">
        <v>11</v>
      </c>
      <c r="F28">
        <f>(E27-21.074)/5.0259</f>
        <v>-1.3597564615292785</v>
      </c>
      <c r="J28">
        <v>0.3034245749241255</v>
      </c>
      <c r="K28">
        <v>15.08</v>
      </c>
    </row>
    <row r="29" spans="2:11" ht="15">
      <c r="B29" t="s">
        <v>19</v>
      </c>
      <c r="C29">
        <f>(B28-21.074)/5.0259</f>
        <v>-1.3597564615292785</v>
      </c>
      <c r="E29" t="s">
        <v>12</v>
      </c>
      <c r="F29">
        <f>EXP(F28)</f>
        <v>0.2567232913386892</v>
      </c>
      <c r="J29">
        <v>0.18015784699154996</v>
      </c>
      <c r="K29">
        <v>12.46</v>
      </c>
    </row>
    <row r="30" spans="3:11" ht="15">
      <c r="C30">
        <f>EXP(C29)</f>
        <v>0.2567232913386892</v>
      </c>
      <c r="J30">
        <v>0.19508222373596595</v>
      </c>
      <c r="K30">
        <v>12.86</v>
      </c>
    </row>
    <row r="31" spans="5:11" ht="15">
      <c r="E31">
        <v>15.08</v>
      </c>
      <c r="J31">
        <v>0.31763280361966817</v>
      </c>
      <c r="K31">
        <v>15.31</v>
      </c>
    </row>
    <row r="32" spans="5:11" ht="15">
      <c r="E32" t="s">
        <v>8</v>
      </c>
      <c r="F32" t="s">
        <v>9</v>
      </c>
      <c r="J32">
        <v>0.19508222373596595</v>
      </c>
      <c r="K32">
        <v>12.86</v>
      </c>
    </row>
    <row r="33" spans="5:6" ht="15">
      <c r="E33">
        <v>15.08</v>
      </c>
      <c r="F33" t="s">
        <v>10</v>
      </c>
    </row>
    <row r="34" spans="5:6" ht="15">
      <c r="E34" t="s">
        <v>11</v>
      </c>
      <c r="F34">
        <f>(E33-21.074)/5.0259</f>
        <v>-1.1926222169163734</v>
      </c>
    </row>
    <row r="35" spans="5:6" ht="15">
      <c r="E35" t="s">
        <v>16</v>
      </c>
      <c r="F35">
        <f>EXP(F34)</f>
        <v>0.3034245749241255</v>
      </c>
    </row>
    <row r="37" ht="15">
      <c r="E37">
        <v>12.46</v>
      </c>
    </row>
    <row r="38" spans="5:6" ht="15">
      <c r="E38" t="s">
        <v>8</v>
      </c>
      <c r="F38" t="s">
        <v>9</v>
      </c>
    </row>
    <row r="39" spans="5:6" ht="15">
      <c r="E39">
        <v>12.46</v>
      </c>
      <c r="F39" t="s">
        <v>10</v>
      </c>
    </row>
    <row r="40" spans="5:6" ht="15">
      <c r="E40" t="s">
        <v>11</v>
      </c>
      <c r="F40">
        <f>(E39-21.074)/5.0259</f>
        <v>-1.7139218846375774</v>
      </c>
    </row>
    <row r="41" spans="5:6" ht="15">
      <c r="E41" t="s">
        <v>16</v>
      </c>
      <c r="F41">
        <f>EXP(F40)</f>
        <v>0.18015784699154996</v>
      </c>
    </row>
    <row r="43" ht="15">
      <c r="E43">
        <v>12.86</v>
      </c>
    </row>
    <row r="44" spans="5:6" ht="15">
      <c r="E44" t="s">
        <v>8</v>
      </c>
      <c r="F44" t="s">
        <v>9</v>
      </c>
    </row>
    <row r="45" spans="5:6" ht="15">
      <c r="E45">
        <v>12.86</v>
      </c>
      <c r="F45" t="s">
        <v>10</v>
      </c>
    </row>
    <row r="46" spans="5:6" ht="15">
      <c r="E46" t="s">
        <v>11</v>
      </c>
      <c r="F46">
        <f>(E45-21.074)/5.0259</f>
        <v>-1.6343341491076229</v>
      </c>
    </row>
    <row r="47" spans="5:6" ht="15">
      <c r="E47" t="s">
        <v>16</v>
      </c>
      <c r="F47">
        <f>EXP(F46)</f>
        <v>0.19508222373596595</v>
      </c>
    </row>
    <row r="49" ht="15">
      <c r="E49">
        <v>15.31</v>
      </c>
    </row>
    <row r="50" spans="5:6" ht="15">
      <c r="E50" t="s">
        <v>8</v>
      </c>
      <c r="F50" t="s">
        <v>9</v>
      </c>
    </row>
    <row r="51" spans="5:6" ht="15">
      <c r="E51">
        <v>15.31</v>
      </c>
      <c r="F51" t="s">
        <v>10</v>
      </c>
    </row>
    <row r="52" spans="5:6" ht="15">
      <c r="E52" t="s">
        <v>11</v>
      </c>
      <c r="F52">
        <f>(E51-21.074)/5.0259</f>
        <v>-1.1468592689866495</v>
      </c>
    </row>
    <row r="53" spans="5:6" ht="15">
      <c r="E53" t="s">
        <v>16</v>
      </c>
      <c r="F53">
        <f>EXP(F52)</f>
        <v>0.31763280361966817</v>
      </c>
    </row>
    <row r="55" ht="15">
      <c r="E55">
        <v>12.86</v>
      </c>
    </row>
    <row r="56" spans="5:6" ht="15">
      <c r="E56" t="s">
        <v>8</v>
      </c>
      <c r="F56" t="s">
        <v>9</v>
      </c>
    </row>
    <row r="57" spans="5:6" ht="15">
      <c r="E57">
        <v>12.86</v>
      </c>
      <c r="F57" t="s">
        <v>10</v>
      </c>
    </row>
    <row r="58" spans="5:6" ht="15">
      <c r="E58" t="s">
        <v>11</v>
      </c>
      <c r="F58">
        <f>(E57-21.074)/5.0259</f>
        <v>-1.6343341491076229</v>
      </c>
    </row>
    <row r="59" spans="5:6" ht="15">
      <c r="E59" t="s">
        <v>16</v>
      </c>
      <c r="F59">
        <f>EXP(F58)</f>
        <v>0.19508222373596595</v>
      </c>
    </row>
  </sheetData>
  <sheetProtection/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4">
      <selection activeCell="C26" sqref="C26"/>
    </sheetView>
  </sheetViews>
  <sheetFormatPr defaultColWidth="9.140625" defaultRowHeight="15"/>
  <cols>
    <col min="1" max="1" width="11.140625" style="0" customWidth="1"/>
    <col min="2" max="2" width="12.57421875" style="0" customWidth="1"/>
  </cols>
  <sheetData>
    <row r="1" spans="1:8" ht="16.5" thickBot="1">
      <c r="A1" s="1" t="s">
        <v>0</v>
      </c>
      <c r="B1" s="2">
        <v>0.00125</v>
      </c>
      <c r="C1" s="2">
        <v>0.0025</v>
      </c>
      <c r="D1" s="2">
        <v>0.005</v>
      </c>
      <c r="E1" s="2" t="s">
        <v>1</v>
      </c>
      <c r="F1" s="2">
        <v>0.02</v>
      </c>
      <c r="G1" s="2">
        <v>0.04</v>
      </c>
      <c r="H1" s="2">
        <v>0.08</v>
      </c>
    </row>
    <row r="2" spans="1:8" ht="16.5" thickBot="1">
      <c r="A2" s="3">
        <v>21.04</v>
      </c>
      <c r="B2" s="4" t="s">
        <v>4</v>
      </c>
      <c r="C2" s="4">
        <v>13.76</v>
      </c>
      <c r="D2" s="4">
        <v>16.05</v>
      </c>
      <c r="E2" s="4">
        <v>20.45</v>
      </c>
      <c r="F2" s="4">
        <v>22.65</v>
      </c>
      <c r="G2" s="4">
        <v>25.62</v>
      </c>
      <c r="H2" s="4">
        <v>27.89</v>
      </c>
    </row>
    <row r="3" spans="1:8" ht="16.5" thickBot="1">
      <c r="A3" s="3">
        <v>20.56</v>
      </c>
      <c r="B3" s="4" t="s">
        <v>4</v>
      </c>
      <c r="C3" s="4">
        <v>13.78</v>
      </c>
      <c r="D3" s="4">
        <v>15.87</v>
      </c>
      <c r="E3" s="4">
        <v>21.21</v>
      </c>
      <c r="F3" s="4">
        <v>22.31</v>
      </c>
      <c r="G3" s="4">
        <v>25.15</v>
      </c>
      <c r="H3" s="4">
        <v>28.97</v>
      </c>
    </row>
    <row r="4" spans="1:8" ht="16.5" thickBot="1">
      <c r="A4" s="3">
        <v>20.45</v>
      </c>
      <c r="B4" s="4" t="s">
        <v>4</v>
      </c>
      <c r="C4" s="4">
        <v>14.35</v>
      </c>
      <c r="D4" s="4">
        <v>16.34</v>
      </c>
      <c r="E4" s="4">
        <v>21.34</v>
      </c>
      <c r="F4" s="4">
        <v>23.27</v>
      </c>
      <c r="G4" s="4">
        <v>24.66</v>
      </c>
      <c r="H4" s="4">
        <v>28.54</v>
      </c>
    </row>
    <row r="5" spans="1:8" ht="16.5" thickBot="1">
      <c r="A5" s="3">
        <v>20.23</v>
      </c>
      <c r="B5" s="4" t="s">
        <v>4</v>
      </c>
      <c r="C5" s="4">
        <v>13.64</v>
      </c>
      <c r="D5" s="4">
        <v>15.65</v>
      </c>
      <c r="E5" s="4">
        <v>20.23</v>
      </c>
      <c r="F5" s="4">
        <v>22.09</v>
      </c>
      <c r="G5" s="4">
        <v>26.27</v>
      </c>
      <c r="H5" s="4">
        <v>28.56</v>
      </c>
    </row>
    <row r="6" spans="1:8" ht="16.5" thickBot="1">
      <c r="A6" s="3">
        <v>20.37</v>
      </c>
      <c r="B6" s="4" t="s">
        <v>4</v>
      </c>
      <c r="C6" s="4">
        <v>13.27</v>
      </c>
      <c r="D6" s="4">
        <v>16.34</v>
      </c>
      <c r="E6" s="4">
        <v>20.41</v>
      </c>
      <c r="F6" s="4">
        <v>22.48</v>
      </c>
      <c r="G6" s="4">
        <v>25.61</v>
      </c>
      <c r="H6" s="4">
        <v>29.39</v>
      </c>
    </row>
    <row r="7" spans="1:8" ht="16.5" thickBot="1">
      <c r="A7" s="3">
        <f>AVERAGE(A2:A6)</f>
        <v>20.53</v>
      </c>
      <c r="B7" s="6" t="s">
        <v>4</v>
      </c>
      <c r="C7" s="3">
        <f aca="true" t="shared" si="0" ref="C7:H7">AVERAGE(C2:C6)</f>
        <v>13.76</v>
      </c>
      <c r="D7" s="3">
        <f t="shared" si="0"/>
        <v>16.05</v>
      </c>
      <c r="E7" s="3">
        <f t="shared" si="0"/>
        <v>20.728</v>
      </c>
      <c r="F7" s="3">
        <f>AVERAGE(F2:F6)</f>
        <v>22.56</v>
      </c>
      <c r="G7" s="3">
        <f t="shared" si="0"/>
        <v>25.461999999999996</v>
      </c>
      <c r="H7" s="3">
        <f t="shared" si="0"/>
        <v>28.670000000000005</v>
      </c>
    </row>
    <row r="10" spans="1:2" ht="15.75">
      <c r="A10" t="s">
        <v>2</v>
      </c>
      <c r="B10" s="5" t="s">
        <v>5</v>
      </c>
    </row>
    <row r="11" spans="1:2" ht="15">
      <c r="A11">
        <v>0.01</v>
      </c>
      <c r="B11">
        <f>AVERAGE(A7,E7)</f>
        <v>20.629</v>
      </c>
    </row>
    <row r="12" spans="1:2" ht="15">
      <c r="A12">
        <v>0.00125</v>
      </c>
      <c r="B12">
        <v>0</v>
      </c>
    </row>
    <row r="13" spans="1:2" ht="15">
      <c r="A13">
        <v>0.0025</v>
      </c>
      <c r="B13">
        <f>C7</f>
        <v>13.76</v>
      </c>
    </row>
    <row r="14" spans="1:2" ht="15">
      <c r="A14">
        <v>0.005</v>
      </c>
      <c r="B14">
        <f>D7</f>
        <v>16.05</v>
      </c>
    </row>
    <row r="15" spans="1:2" ht="15">
      <c r="A15">
        <v>0.02</v>
      </c>
      <c r="B15">
        <f>E7</f>
        <v>20.728</v>
      </c>
    </row>
    <row r="16" spans="1:2" ht="15">
      <c r="A16">
        <v>0.04</v>
      </c>
      <c r="B16">
        <f>G7</f>
        <v>25.461999999999996</v>
      </c>
    </row>
    <row r="17" spans="1:2" ht="15">
      <c r="A17">
        <v>0.08</v>
      </c>
      <c r="B17">
        <f>H7</f>
        <v>28.670000000000005</v>
      </c>
    </row>
  </sheetData>
  <sheetProtection/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20" sqref="A20"/>
    </sheetView>
  </sheetViews>
  <sheetFormatPr defaultColWidth="9.140625" defaultRowHeight="15"/>
  <cols>
    <col min="5" max="5" width="8.8515625" style="0" customWidth="1"/>
  </cols>
  <sheetData>
    <row r="1" spans="1:8" ht="16.5" thickBot="1">
      <c r="A1" s="1" t="s">
        <v>0</v>
      </c>
      <c r="B1" s="2">
        <v>0.125</v>
      </c>
      <c r="C1" s="8">
        <v>0.25</v>
      </c>
      <c r="D1" s="8">
        <v>0.5</v>
      </c>
      <c r="E1" s="2" t="s">
        <v>1</v>
      </c>
      <c r="F1" s="2">
        <v>2</v>
      </c>
      <c r="G1" s="2">
        <v>4</v>
      </c>
      <c r="H1" s="2">
        <v>8</v>
      </c>
    </row>
    <row r="2" spans="1:8" ht="16.5" thickBot="1">
      <c r="A2" s="3">
        <v>21.12</v>
      </c>
      <c r="B2" s="7">
        <v>11.56</v>
      </c>
      <c r="C2" s="9">
        <v>14.01</v>
      </c>
      <c r="D2" s="12">
        <v>17.23</v>
      </c>
      <c r="E2" s="4">
        <v>20.92</v>
      </c>
      <c r="F2" s="4">
        <v>23.78</v>
      </c>
      <c r="G2" s="4">
        <v>26.98</v>
      </c>
      <c r="H2" s="4">
        <v>29.13</v>
      </c>
    </row>
    <row r="3" spans="1:8" ht="16.5" thickBot="1">
      <c r="A3" s="3">
        <v>20.45</v>
      </c>
      <c r="B3" s="7">
        <v>12.56</v>
      </c>
      <c r="C3" s="10">
        <v>14.23</v>
      </c>
      <c r="D3" s="13">
        <v>17.14</v>
      </c>
      <c r="E3" s="4">
        <v>20.59</v>
      </c>
      <c r="F3" s="4">
        <v>23.65</v>
      </c>
      <c r="G3" s="4">
        <v>26.56</v>
      </c>
      <c r="H3" s="4">
        <v>29.68</v>
      </c>
    </row>
    <row r="4" spans="1:8" ht="16.5" thickBot="1">
      <c r="A4" s="3">
        <v>21.09</v>
      </c>
      <c r="B4" s="7">
        <v>11.13</v>
      </c>
      <c r="C4" s="10">
        <v>13.56</v>
      </c>
      <c r="D4" s="13">
        <v>16.34</v>
      </c>
      <c r="E4" s="4">
        <v>21.66</v>
      </c>
      <c r="F4" s="4">
        <v>24.11</v>
      </c>
      <c r="G4" s="4">
        <v>26.88</v>
      </c>
      <c r="H4" s="4">
        <v>30.95</v>
      </c>
    </row>
    <row r="5" spans="1:8" ht="16.5" thickBot="1">
      <c r="A5" s="3">
        <v>20.54</v>
      </c>
      <c r="B5" s="7">
        <v>11.43</v>
      </c>
      <c r="C5" s="10">
        <v>14.02</v>
      </c>
      <c r="D5" s="13">
        <v>17.62</v>
      </c>
      <c r="E5" s="4">
        <v>19.76</v>
      </c>
      <c r="F5" s="4">
        <v>24.02</v>
      </c>
      <c r="G5" s="4">
        <v>27.14</v>
      </c>
      <c r="H5" s="4">
        <v>29.88</v>
      </c>
    </row>
    <row r="6" spans="1:8" ht="16.5" thickBot="1">
      <c r="A6" s="3">
        <v>20.3</v>
      </c>
      <c r="B6" s="7">
        <v>12.09</v>
      </c>
      <c r="C6" s="11">
        <v>14.05</v>
      </c>
      <c r="D6" s="14">
        <v>17.77</v>
      </c>
      <c r="E6" s="4">
        <v>20.88</v>
      </c>
      <c r="F6" s="4">
        <v>24.16</v>
      </c>
      <c r="G6" s="4">
        <v>26.23</v>
      </c>
      <c r="H6" s="4">
        <v>30.51</v>
      </c>
    </row>
    <row r="7" spans="1:11" ht="16.5" thickBot="1">
      <c r="A7" s="3">
        <f aca="true" t="shared" si="0" ref="A7:H7">AVERAGE(A2:A6)</f>
        <v>20.699999999999996</v>
      </c>
      <c r="B7" s="3">
        <f t="shared" si="0"/>
        <v>11.754</v>
      </c>
      <c r="C7" s="3">
        <f t="shared" si="0"/>
        <v>13.974</v>
      </c>
      <c r="D7" s="3">
        <f t="shared" si="0"/>
        <v>17.220000000000002</v>
      </c>
      <c r="E7" s="3">
        <f t="shared" si="0"/>
        <v>20.762</v>
      </c>
      <c r="F7" s="3">
        <f t="shared" si="0"/>
        <v>23.943999999999996</v>
      </c>
      <c r="G7" s="3">
        <f t="shared" si="0"/>
        <v>26.758</v>
      </c>
      <c r="H7" s="3">
        <f t="shared" si="0"/>
        <v>30.03</v>
      </c>
      <c r="K7" s="5"/>
    </row>
    <row r="8" spans="13:14" ht="15">
      <c r="M8">
        <v>20.594</v>
      </c>
      <c r="N8">
        <v>4.6924</v>
      </c>
    </row>
    <row r="9" spans="1:2" ht="15">
      <c r="A9" t="s">
        <v>6</v>
      </c>
      <c r="B9" t="s">
        <v>3</v>
      </c>
    </row>
    <row r="10" spans="1:2" ht="15.75">
      <c r="A10" s="5">
        <v>1</v>
      </c>
      <c r="B10">
        <f>AVERAGE(A7,E7)</f>
        <v>20.730999999999998</v>
      </c>
    </row>
    <row r="11" spans="1:2" ht="15.75">
      <c r="A11" s="5">
        <v>0.125</v>
      </c>
      <c r="B11">
        <f>B7</f>
        <v>11.754</v>
      </c>
    </row>
    <row r="12" spans="1:2" ht="15.75">
      <c r="A12" s="5">
        <v>0.25</v>
      </c>
      <c r="B12">
        <f>C7</f>
        <v>13.974</v>
      </c>
    </row>
    <row r="13" spans="1:2" ht="15.75">
      <c r="A13" s="5">
        <v>0.5</v>
      </c>
      <c r="B13">
        <f>D7</f>
        <v>17.220000000000002</v>
      </c>
    </row>
    <row r="14" spans="1:14" ht="15.75">
      <c r="A14" s="5">
        <v>2</v>
      </c>
      <c r="B14">
        <f>E7</f>
        <v>20.762</v>
      </c>
      <c r="M14">
        <v>19.34</v>
      </c>
      <c r="N14">
        <f>(M14-M8)/N8</f>
        <v>-0.26724064444633905</v>
      </c>
    </row>
    <row r="15" spans="1:14" ht="15.75">
      <c r="A15" s="5">
        <v>4</v>
      </c>
      <c r="B15">
        <f>G7</f>
        <v>26.758</v>
      </c>
      <c r="M15">
        <v>17.67</v>
      </c>
      <c r="N15">
        <f>(M15-M8)/N8</f>
        <v>-0.6231352825846048</v>
      </c>
    </row>
    <row r="16" spans="1:14" ht="15.75">
      <c r="A16" s="5">
        <v>8</v>
      </c>
      <c r="B16">
        <f>H7</f>
        <v>30.03</v>
      </c>
      <c r="M16">
        <v>18.44</v>
      </c>
      <c r="N16">
        <f>(M16-M8)/N8</f>
        <v>-0.45904015002983545</v>
      </c>
    </row>
    <row r="17" spans="13:14" ht="15">
      <c r="M17">
        <v>19.22</v>
      </c>
      <c r="N17">
        <f>(M17-M8)/N8</f>
        <v>-0.29281391185747213</v>
      </c>
    </row>
    <row r="18" spans="13:14" ht="15">
      <c r="M18">
        <v>18.45</v>
      </c>
      <c r="N18">
        <f>(M18-M8)/N8</f>
        <v>-0.45690904441224145</v>
      </c>
    </row>
  </sheetData>
  <sheetProtection/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YANTEK</cp:lastModifiedBy>
  <cp:lastPrinted>2016-05-31T01:05:37Z</cp:lastPrinted>
  <dcterms:created xsi:type="dcterms:W3CDTF">2012-05-22T07:37:21Z</dcterms:created>
  <dcterms:modified xsi:type="dcterms:W3CDTF">2016-05-31T01:15:45Z</dcterms:modified>
  <cp:category/>
  <cp:version/>
  <cp:contentType/>
  <cp:contentStatus/>
</cp:coreProperties>
</file>